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4115" windowHeight="844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H19" i="1" l="1"/>
  <c r="AF19" i="1"/>
  <c r="AD19" i="1"/>
  <c r="AD18" i="1"/>
  <c r="AD17" i="1"/>
  <c r="AD16" i="1"/>
  <c r="AL12" i="1"/>
  <c r="AJ12" i="1"/>
  <c r="AH12" i="1"/>
  <c r="AF12" i="1"/>
  <c r="AD12" i="1"/>
  <c r="AD14" i="1"/>
  <c r="AF13" i="1"/>
  <c r="AD13" i="1"/>
  <c r="AF10" i="1"/>
  <c r="AD10" i="1"/>
  <c r="AJ8" i="1"/>
  <c r="AH8" i="1"/>
  <c r="AF8" i="1"/>
  <c r="AD8" i="1"/>
  <c r="AF7" i="1"/>
  <c r="AD7" i="1"/>
  <c r="AL6" i="1"/>
  <c r="AJ6" i="1"/>
  <c r="AH6" i="1"/>
  <c r="AF6" i="1"/>
  <c r="AD6" i="1"/>
</calcChain>
</file>

<file path=xl/sharedStrings.xml><?xml version="1.0" encoding="utf-8"?>
<sst xmlns="http://schemas.openxmlformats.org/spreadsheetml/2006/main" count="233" uniqueCount="155">
  <si>
    <t>location</t>
  </si>
  <si>
    <t>posting-date</t>
  </si>
  <si>
    <t>programming language</t>
  </si>
  <si>
    <t>build tool</t>
  </si>
  <si>
    <t>CI-Server</t>
  </si>
  <si>
    <t>Source Code Management</t>
  </si>
  <si>
    <t>JavaScript</t>
  </si>
  <si>
    <t>Agile</t>
  </si>
  <si>
    <t>ISTQB</t>
  </si>
  <si>
    <t>Web Service</t>
  </si>
  <si>
    <t>Codemetrics</t>
  </si>
  <si>
    <t>database</t>
  </si>
  <si>
    <t>Web Developer Java / Obj. C</t>
  </si>
  <si>
    <t>Bavaria</t>
  </si>
  <si>
    <t>Java</t>
  </si>
  <si>
    <t>Scrum</t>
  </si>
  <si>
    <t>AJAX</t>
  </si>
  <si>
    <t>DB2/UDB, Oracle</t>
  </si>
  <si>
    <t>Java (J2EE), Obj. C</t>
  </si>
  <si>
    <t>Junit</t>
  </si>
  <si>
    <t>JUnit</t>
  </si>
  <si>
    <t>PHP Developer</t>
  </si>
  <si>
    <t>PHP</t>
  </si>
  <si>
    <t>PHPUnit</t>
  </si>
  <si>
    <t>jQuery, Prototype</t>
  </si>
  <si>
    <t>Jenkins</t>
  </si>
  <si>
    <t>Test Developer</t>
  </si>
  <si>
    <t>Munich</t>
  </si>
  <si>
    <t>Java (JEE)</t>
  </si>
  <si>
    <t>REST</t>
  </si>
  <si>
    <t>jQuery</t>
  </si>
  <si>
    <t>Maven</t>
  </si>
  <si>
    <t>sonar</t>
  </si>
  <si>
    <t>South of Germany</t>
  </si>
  <si>
    <t>Application Developer</t>
  </si>
  <si>
    <t>Software Test-Developer</t>
  </si>
  <si>
    <t>project-timeframe</t>
  </si>
  <si>
    <t>Jan.2013-Dez.2013</t>
  </si>
  <si>
    <t>Jan.2013-Juni 2013</t>
  </si>
  <si>
    <t>start: Jan/Feb, 6 MM+</t>
  </si>
  <si>
    <t>Hudson</t>
  </si>
  <si>
    <t>Jan 2013 - Apr 2013</t>
  </si>
  <si>
    <t>Scrum, Kanban</t>
  </si>
  <si>
    <t>Berlin</t>
  </si>
  <si>
    <t>Start: Dez. 2012, open end</t>
  </si>
  <si>
    <t>Bamboo</t>
  </si>
  <si>
    <t>PHP5</t>
  </si>
  <si>
    <t>MySQL</t>
  </si>
  <si>
    <t>PHPUnit, CasperJS</t>
  </si>
  <si>
    <t>git</t>
  </si>
  <si>
    <t>SVN, git</t>
  </si>
  <si>
    <t>Oracle</t>
  </si>
  <si>
    <t>Java Developer</t>
  </si>
  <si>
    <t>Rhineland-Palatinate</t>
  </si>
  <si>
    <t>Oracle, MySQL</t>
  </si>
  <si>
    <t>Start: Jan. 2013, 12 MM</t>
  </si>
  <si>
    <t>Stuttgart</t>
  </si>
  <si>
    <t>Start: Jan/Feb, 6 MM++</t>
  </si>
  <si>
    <t>Java (J2EE)</t>
  </si>
  <si>
    <t>Stuttgart, Daimler</t>
  </si>
  <si>
    <t>Test Frameworks / Tools</t>
  </si>
  <si>
    <t>GreenPepper, TestNG</t>
  </si>
  <si>
    <t>JUnit, TestNG, FitNesse, Xebium, HP QC, HP QTP</t>
  </si>
  <si>
    <t>JUnit, TestNG, HP QTP</t>
  </si>
  <si>
    <t>Frontend-Development</t>
  </si>
  <si>
    <t>Webtester</t>
  </si>
  <si>
    <t>Hamburg</t>
  </si>
  <si>
    <t>start dez 2012, 15,5 MM</t>
  </si>
  <si>
    <t>Java, PHP</t>
  </si>
  <si>
    <t>SQL</t>
  </si>
  <si>
    <t>Tosca, Cucumber</t>
  </si>
  <si>
    <t>ISTQB CTAL</t>
  </si>
  <si>
    <t>Softwaredevelopment in Java/JEE - subject: IT platform - automotive</t>
  </si>
  <si>
    <t>Ulm</t>
  </si>
  <si>
    <t>Dez 2012 - Juni 2013</t>
  </si>
  <si>
    <t>Support in dev of mobile apps - automotive</t>
  </si>
  <si>
    <t>Start: Jan 2012 - openend</t>
  </si>
  <si>
    <t>Java (J2EE/PAI), Obj. C</t>
  </si>
  <si>
    <t>Java-Backend-Developer</t>
  </si>
  <si>
    <t>Start + End= Jan 2013</t>
  </si>
  <si>
    <t>Junit, Jmeter, Jdepend</t>
  </si>
  <si>
    <t>svn</t>
  </si>
  <si>
    <t>Senior Software Tester / Senior Quality Engineer</t>
  </si>
  <si>
    <t>Jan 2013- Feb 2013</t>
  </si>
  <si>
    <t>Junit, Jmeter, SOAP UI</t>
  </si>
  <si>
    <t>Jan 2013 -  April 2013 (6MM +)</t>
  </si>
  <si>
    <t>Testlink</t>
  </si>
  <si>
    <t>Tester / Testanalyst Salesforce</t>
  </si>
  <si>
    <t>QA Tester</t>
  </si>
  <si>
    <t>start/End: Nov 2012</t>
  </si>
  <si>
    <t>ISTQB Found.</t>
  </si>
  <si>
    <t>HP QC</t>
  </si>
  <si>
    <t>SVN</t>
  </si>
  <si>
    <t>Maven, ant</t>
  </si>
  <si>
    <t>Senior Java Softwaredeveloper / architect</t>
  </si>
  <si>
    <t>start: Jan 2013-April 2013</t>
  </si>
  <si>
    <t>SQL, NoSQL</t>
  </si>
  <si>
    <t>Baden-Wuerttemberg</t>
  </si>
  <si>
    <t>Feb. 2012 - Juli 2013</t>
  </si>
  <si>
    <t>Jan 2013 - Juni 2013</t>
  </si>
  <si>
    <t>DB2</t>
  </si>
  <si>
    <t>Ulm, Stuttgart (car2go)</t>
  </si>
  <si>
    <t>Jan 2013 - Mar 2013</t>
  </si>
  <si>
    <t>Java (J2EE), PHP5</t>
  </si>
  <si>
    <t>Java Development with Scrum</t>
  </si>
  <si>
    <t>Freelance Java/J2EE Developer for Munich</t>
  </si>
  <si>
    <t>J2EE Software Developer</t>
  </si>
  <si>
    <t>Bavaria, Baden-Wuerttemberg</t>
  </si>
  <si>
    <t>Jan 2013 - Dez 2014</t>
  </si>
  <si>
    <t>Webdeveloper Freemarker Junior</t>
  </si>
  <si>
    <t>Feb 2013 - Juli 2013</t>
  </si>
  <si>
    <t>Darmstadt (Deutsche Telekom)</t>
  </si>
  <si>
    <t>C#</t>
  </si>
  <si>
    <t>Hybris Senior Developer / Lead Developer</t>
  </si>
  <si>
    <t>Nürnberg</t>
  </si>
  <si>
    <t>Jan 2013 - Jun 2013</t>
  </si>
  <si>
    <t>Testautomation with Selenium</t>
  </si>
  <si>
    <t>Essen</t>
  </si>
  <si>
    <t>no skills but Selenium</t>
  </si>
  <si>
    <t>Specialist Testautomation</t>
  </si>
  <si>
    <t>start+end: Jan 2013</t>
  </si>
  <si>
    <t>Java Software Developer</t>
  </si>
  <si>
    <t>Stuttgart/Ulm</t>
  </si>
  <si>
    <t>Start: 7.1.2013, end: 31.12.2014</t>
  </si>
  <si>
    <t>Freelance or perm Development (JAVA) of a sales platform</t>
  </si>
  <si>
    <t>SOAP+REST</t>
  </si>
  <si>
    <r>
      <t xml:space="preserve">Munich, </t>
    </r>
    <r>
      <rPr>
        <i/>
        <sz val="11"/>
        <rFont val="Calibri"/>
        <family val="2"/>
        <scheme val="minor"/>
      </rPr>
      <t>remote</t>
    </r>
  </si>
  <si>
    <t>RESULTS</t>
  </si>
  <si>
    <t>Java:</t>
  </si>
  <si>
    <t>JEE:</t>
  </si>
  <si>
    <t>PHP:</t>
  </si>
  <si>
    <t>C#:</t>
  </si>
  <si>
    <t>Obj. C:</t>
  </si>
  <si>
    <t>Builds tools generally:</t>
  </si>
  <si>
    <t>Maven:</t>
  </si>
  <si>
    <t>CI general:</t>
  </si>
  <si>
    <t>Jenkins:</t>
  </si>
  <si>
    <t>Hudson:</t>
  </si>
  <si>
    <t>Bamboo:</t>
  </si>
  <si>
    <t>Javascript:</t>
  </si>
  <si>
    <t>jQuery:</t>
  </si>
  <si>
    <t>Agile, general:</t>
  </si>
  <si>
    <t xml:space="preserve">Scrum: </t>
  </si>
  <si>
    <t>ISTQB:</t>
  </si>
  <si>
    <t>Junit:</t>
  </si>
  <si>
    <t>PHP-unit:</t>
  </si>
  <si>
    <t>TestNG:</t>
  </si>
  <si>
    <t>FitNesse:</t>
  </si>
  <si>
    <t>HPQC/HPQTP</t>
  </si>
  <si>
    <t>Web Service (gen.)</t>
  </si>
  <si>
    <t>AJAX:</t>
  </si>
  <si>
    <t>sonar:</t>
  </si>
  <si>
    <t xml:space="preserve">SQL: </t>
  </si>
  <si>
    <t>DB2:</t>
  </si>
  <si>
    <t>Oracle: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</si>
</sst>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1" fillId="0" borderId="0" xfId="0" applyFont="1"/>
    <xf numFmtId="0" fontId="3" fillId="0" borderId="0" xfId="0" applyFont="1"/>
    <xf numFmtId="14" fontId="3" fillId="0" borderId="0" xfId="0" applyNumberFormat="1" applyFont="1"/>
    <xf numFmtId="0" fontId="1" fillId="0" borderId="1" xfId="0" applyFont="1" applyBorder="1"/>
    <xf numFmtId="0" fontId="0" fillId="0" borderId="1" xfId="0" applyBorder="1"/>
    <xf numFmtId="0" fontId="0" fillId="0" borderId="0" xfId="0" applyFill="1" applyBorder="1"/>
    <xf numFmtId="0" fontId="2" fillId="0" borderId="2" xfId="0" applyFont="1" applyBorder="1"/>
    <xf numFmtId="14" fontId="2" fillId="0" borderId="2" xfId="0" applyNumberFormat="1" applyFont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 applyAlignment="1">
      <alignment textRotation="90" wrapText="1"/>
    </xf>
    <xf numFmtId="0" fontId="1" fillId="0" borderId="1" xfId="0" applyFont="1" applyBorder="1" applyAlignment="1">
      <alignment textRotation="90" wrapText="1"/>
    </xf>
    <xf numFmtId="0" fontId="2" fillId="2" borderId="0" xfId="0" applyFont="1" applyFill="1"/>
    <xf numFmtId="0" fontId="1" fillId="2" borderId="1" xfId="0" applyFont="1" applyFill="1" applyBorder="1" applyAlignment="1">
      <alignment textRotation="90" wrapText="1"/>
    </xf>
    <xf numFmtId="14" fontId="2" fillId="2" borderId="0" xfId="0" applyNumberFormat="1" applyFont="1" applyFill="1"/>
    <xf numFmtId="0" fontId="0" fillId="2" borderId="0" xfId="0" applyFill="1"/>
    <xf numFmtId="0" fontId="0" fillId="2" borderId="1" xfId="0" applyFill="1" applyBorder="1"/>
    <xf numFmtId="0" fontId="5" fillId="0" borderId="1" xfId="0" applyFont="1" applyBorder="1" applyAlignment="1">
      <alignment textRotation="90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workbookViewId="0"/>
  </sheetViews>
  <sheetFormatPr baseColWidth="10" defaultRowHeight="15" x14ac:dyDescent="0.25"/>
  <cols>
    <col min="1" max="1" width="29.28515625" style="3" customWidth="1"/>
    <col min="2" max="2" width="12.42578125" customWidth="1"/>
    <col min="24" max="24" width="11.42578125" style="18"/>
  </cols>
  <sheetData>
    <row r="1" spans="1:38" s="6" customFormat="1" ht="109.5" customHeight="1" x14ac:dyDescent="0.25">
      <c r="B1" s="13" t="s">
        <v>12</v>
      </c>
      <c r="C1" s="14" t="s">
        <v>21</v>
      </c>
      <c r="D1" s="14" t="s">
        <v>26</v>
      </c>
      <c r="E1" s="14" t="s">
        <v>34</v>
      </c>
      <c r="F1" s="14" t="s">
        <v>35</v>
      </c>
      <c r="G1" s="14" t="s">
        <v>21</v>
      </c>
      <c r="H1" s="14" t="s">
        <v>52</v>
      </c>
      <c r="I1" s="14" t="s">
        <v>64</v>
      </c>
      <c r="J1" s="14" t="s">
        <v>65</v>
      </c>
      <c r="K1" s="14" t="s">
        <v>72</v>
      </c>
      <c r="L1" s="14" t="s">
        <v>75</v>
      </c>
      <c r="M1" s="14" t="s">
        <v>78</v>
      </c>
      <c r="N1" s="14" t="s">
        <v>82</v>
      </c>
      <c r="O1" s="14" t="s">
        <v>87</v>
      </c>
      <c r="P1" s="14" t="s">
        <v>88</v>
      </c>
      <c r="Q1" s="14" t="s">
        <v>94</v>
      </c>
      <c r="R1" s="14" t="s">
        <v>52</v>
      </c>
      <c r="S1" s="14" t="s">
        <v>104</v>
      </c>
      <c r="T1" s="14" t="s">
        <v>105</v>
      </c>
      <c r="U1" s="14" t="s">
        <v>106</v>
      </c>
      <c r="V1" s="14" t="s">
        <v>109</v>
      </c>
      <c r="W1" s="14" t="s">
        <v>113</v>
      </c>
      <c r="X1" s="16" t="s">
        <v>116</v>
      </c>
      <c r="Y1" s="14" t="s">
        <v>119</v>
      </c>
      <c r="Z1" s="14" t="s">
        <v>121</v>
      </c>
      <c r="AA1" s="14" t="s">
        <v>124</v>
      </c>
      <c r="AC1" s="20" t="s">
        <v>127</v>
      </c>
    </row>
    <row r="2" spans="1:38" s="1" customFormat="1" x14ac:dyDescent="0.25">
      <c r="A2" s="4" t="s">
        <v>0</v>
      </c>
      <c r="B2" s="9" t="s">
        <v>13</v>
      </c>
      <c r="C2" s="1" t="s">
        <v>13</v>
      </c>
      <c r="D2" s="1" t="s">
        <v>27</v>
      </c>
      <c r="E2" s="1" t="s">
        <v>33</v>
      </c>
      <c r="F2" s="1" t="s">
        <v>27</v>
      </c>
      <c r="G2" s="1" t="s">
        <v>43</v>
      </c>
      <c r="H2" s="1" t="s">
        <v>53</v>
      </c>
      <c r="I2" s="1" t="s">
        <v>59</v>
      </c>
      <c r="J2" s="1" t="s">
        <v>66</v>
      </c>
      <c r="K2" s="1" t="s">
        <v>73</v>
      </c>
      <c r="L2" s="1" t="s">
        <v>56</v>
      </c>
      <c r="M2" s="1" t="s">
        <v>27</v>
      </c>
      <c r="N2" s="1" t="s">
        <v>27</v>
      </c>
      <c r="O2" s="1" t="s">
        <v>27</v>
      </c>
      <c r="P2" s="1" t="s">
        <v>66</v>
      </c>
      <c r="Q2" s="1" t="s">
        <v>73</v>
      </c>
      <c r="R2" s="1" t="s">
        <v>97</v>
      </c>
      <c r="S2" s="1" t="s">
        <v>101</v>
      </c>
      <c r="T2" s="15" t="s">
        <v>126</v>
      </c>
      <c r="U2" s="1" t="s">
        <v>107</v>
      </c>
      <c r="V2" s="1" t="s">
        <v>111</v>
      </c>
      <c r="W2" s="1" t="s">
        <v>114</v>
      </c>
      <c r="X2" s="15" t="s">
        <v>117</v>
      </c>
      <c r="Y2" s="1" t="s">
        <v>56</v>
      </c>
      <c r="Z2" s="1" t="s">
        <v>122</v>
      </c>
      <c r="AA2" s="1" t="s">
        <v>27</v>
      </c>
    </row>
    <row r="3" spans="1:38" s="2" customFormat="1" x14ac:dyDescent="0.25">
      <c r="A3" s="5" t="s">
        <v>1</v>
      </c>
      <c r="B3" s="10">
        <v>41276</v>
      </c>
      <c r="C3" s="2">
        <v>41246</v>
      </c>
      <c r="D3" s="2">
        <v>41246</v>
      </c>
      <c r="E3" s="2">
        <v>41278</v>
      </c>
      <c r="F3" s="2">
        <v>41278</v>
      </c>
      <c r="G3" s="2">
        <v>41248</v>
      </c>
      <c r="H3" s="2">
        <v>41253</v>
      </c>
      <c r="I3" s="2">
        <v>41253</v>
      </c>
      <c r="J3" s="2">
        <v>41224</v>
      </c>
      <c r="K3" s="2">
        <v>41224</v>
      </c>
      <c r="L3" s="2">
        <v>41255</v>
      </c>
      <c r="M3" s="2">
        <v>41255</v>
      </c>
      <c r="N3" s="2">
        <v>41255</v>
      </c>
      <c r="O3" s="2">
        <v>41255</v>
      </c>
      <c r="P3" s="2">
        <v>41255</v>
      </c>
      <c r="Q3" s="2">
        <v>41256</v>
      </c>
      <c r="R3" s="2">
        <v>41256</v>
      </c>
      <c r="S3" s="2">
        <v>41229</v>
      </c>
      <c r="T3" s="2">
        <v>41260</v>
      </c>
      <c r="U3" s="2">
        <v>41263</v>
      </c>
      <c r="V3" s="2">
        <v>41270</v>
      </c>
      <c r="W3" s="2">
        <v>41271</v>
      </c>
      <c r="X3" s="17">
        <v>41249</v>
      </c>
      <c r="Y3" s="2">
        <v>41255</v>
      </c>
      <c r="Z3" s="2">
        <v>41254</v>
      </c>
      <c r="AA3" s="2">
        <v>41251</v>
      </c>
    </row>
    <row r="4" spans="1:38" s="2" customFormat="1" x14ac:dyDescent="0.25">
      <c r="A4" s="5" t="s">
        <v>36</v>
      </c>
      <c r="B4" s="10" t="s">
        <v>37</v>
      </c>
      <c r="C4" s="2" t="s">
        <v>38</v>
      </c>
      <c r="D4" s="2" t="s">
        <v>39</v>
      </c>
      <c r="F4" s="2" t="s">
        <v>41</v>
      </c>
      <c r="G4" s="2" t="s">
        <v>44</v>
      </c>
      <c r="H4" s="2" t="s">
        <v>55</v>
      </c>
      <c r="I4" s="2" t="s">
        <v>57</v>
      </c>
      <c r="J4" s="2" t="s">
        <v>67</v>
      </c>
      <c r="K4" s="2" t="s">
        <v>74</v>
      </c>
      <c r="L4" s="2" t="s">
        <v>76</v>
      </c>
      <c r="M4" s="2" t="s">
        <v>79</v>
      </c>
      <c r="N4" s="2" t="s">
        <v>83</v>
      </c>
      <c r="O4" s="2" t="s">
        <v>85</v>
      </c>
      <c r="P4" s="2" t="s">
        <v>89</v>
      </c>
      <c r="Q4" s="2" t="s">
        <v>95</v>
      </c>
      <c r="R4" s="2" t="s">
        <v>98</v>
      </c>
      <c r="S4" s="2" t="s">
        <v>99</v>
      </c>
      <c r="T4" s="2" t="s">
        <v>102</v>
      </c>
      <c r="U4" s="2" t="s">
        <v>108</v>
      </c>
      <c r="V4" s="2" t="s">
        <v>110</v>
      </c>
      <c r="W4" s="2" t="s">
        <v>115</v>
      </c>
      <c r="X4" s="17" t="s">
        <v>115</v>
      </c>
      <c r="Y4" s="2" t="s">
        <v>120</v>
      </c>
      <c r="Z4" s="2" t="s">
        <v>123</v>
      </c>
    </row>
    <row r="5" spans="1:38" s="2" customFormat="1" x14ac:dyDescent="0.25">
      <c r="A5" s="5"/>
      <c r="B5" s="10"/>
      <c r="X5" s="17"/>
    </row>
    <row r="6" spans="1:38" x14ac:dyDescent="0.25">
      <c r="A6" s="3" t="s">
        <v>2</v>
      </c>
      <c r="B6" s="11" t="s">
        <v>18</v>
      </c>
      <c r="C6" t="s">
        <v>22</v>
      </c>
      <c r="D6" t="s">
        <v>28</v>
      </c>
      <c r="E6" t="s">
        <v>28</v>
      </c>
      <c r="F6" t="s">
        <v>28</v>
      </c>
      <c r="G6" t="s">
        <v>46</v>
      </c>
      <c r="H6" t="s">
        <v>28</v>
      </c>
      <c r="I6" t="s">
        <v>58</v>
      </c>
      <c r="J6" t="s">
        <v>68</v>
      </c>
      <c r="K6" t="s">
        <v>28</v>
      </c>
      <c r="L6" t="s">
        <v>77</v>
      </c>
      <c r="M6" t="s">
        <v>28</v>
      </c>
      <c r="N6" t="s">
        <v>14</v>
      </c>
      <c r="O6" t="s">
        <v>14</v>
      </c>
      <c r="P6" t="s">
        <v>14</v>
      </c>
      <c r="Q6" t="s">
        <v>28</v>
      </c>
      <c r="R6" t="s">
        <v>28</v>
      </c>
      <c r="S6" t="s">
        <v>28</v>
      </c>
      <c r="T6" t="s">
        <v>103</v>
      </c>
      <c r="U6" t="s">
        <v>28</v>
      </c>
      <c r="V6" t="s">
        <v>112</v>
      </c>
      <c r="W6" t="s">
        <v>14</v>
      </c>
      <c r="X6" s="18" t="s">
        <v>118</v>
      </c>
      <c r="Y6" t="s">
        <v>14</v>
      </c>
      <c r="Z6" t="s">
        <v>28</v>
      </c>
      <c r="AA6" t="s">
        <v>14</v>
      </c>
      <c r="AC6" t="s">
        <v>128</v>
      </c>
      <c r="AD6">
        <f>22/26</f>
        <v>0.84615384615384615</v>
      </c>
      <c r="AE6" t="s">
        <v>129</v>
      </c>
      <c r="AF6">
        <f>15/22</f>
        <v>0.68181818181818177</v>
      </c>
      <c r="AG6" t="s">
        <v>130</v>
      </c>
      <c r="AH6">
        <f>4/26</f>
        <v>0.15384615384615385</v>
      </c>
      <c r="AI6" t="s">
        <v>132</v>
      </c>
      <c r="AJ6">
        <f>2/26</f>
        <v>7.6923076923076927E-2</v>
      </c>
      <c r="AK6" t="s">
        <v>131</v>
      </c>
      <c r="AL6">
        <f>1/26</f>
        <v>3.8461538461538464E-2</v>
      </c>
    </row>
    <row r="7" spans="1:38" x14ac:dyDescent="0.25">
      <c r="A7" s="3" t="s">
        <v>3</v>
      </c>
      <c r="B7" s="11">
        <v>1</v>
      </c>
      <c r="D7" t="s">
        <v>31</v>
      </c>
      <c r="E7" t="s">
        <v>31</v>
      </c>
      <c r="I7" t="s">
        <v>31</v>
      </c>
      <c r="K7" t="s">
        <v>31</v>
      </c>
      <c r="L7">
        <v>1</v>
      </c>
      <c r="P7" t="s">
        <v>93</v>
      </c>
      <c r="Q7" t="s">
        <v>31</v>
      </c>
      <c r="R7" t="s">
        <v>31</v>
      </c>
      <c r="AC7" t="s">
        <v>133</v>
      </c>
      <c r="AD7">
        <f>9/26</f>
        <v>0.34615384615384615</v>
      </c>
      <c r="AE7" t="s">
        <v>134</v>
      </c>
      <c r="AF7">
        <f>7/9</f>
        <v>0.77777777777777779</v>
      </c>
    </row>
    <row r="8" spans="1:38" x14ac:dyDescent="0.25">
      <c r="A8" s="3" t="s">
        <v>4</v>
      </c>
      <c r="B8" s="11">
        <v>1</v>
      </c>
      <c r="C8" t="s">
        <v>25</v>
      </c>
      <c r="D8" t="s">
        <v>25</v>
      </c>
      <c r="E8" t="s">
        <v>40</v>
      </c>
      <c r="G8" t="s">
        <v>45</v>
      </c>
      <c r="I8" t="s">
        <v>25</v>
      </c>
      <c r="L8">
        <v>1</v>
      </c>
      <c r="Q8">
        <v>1</v>
      </c>
      <c r="R8" t="s">
        <v>40</v>
      </c>
      <c r="AA8" t="s">
        <v>25</v>
      </c>
      <c r="AC8" t="s">
        <v>135</v>
      </c>
      <c r="AD8">
        <f>10/26</f>
        <v>0.38461538461538464</v>
      </c>
      <c r="AE8" t="s">
        <v>136</v>
      </c>
      <c r="AF8">
        <f>4/10</f>
        <v>0.4</v>
      </c>
      <c r="AG8" t="s">
        <v>137</v>
      </c>
      <c r="AH8">
        <f>2/10</f>
        <v>0.2</v>
      </c>
      <c r="AI8" t="s">
        <v>138</v>
      </c>
      <c r="AJ8">
        <f>1/10</f>
        <v>0.1</v>
      </c>
    </row>
    <row r="9" spans="1:38" x14ac:dyDescent="0.25">
      <c r="A9" s="3" t="s">
        <v>5</v>
      </c>
      <c r="B9" s="11">
        <v>1</v>
      </c>
      <c r="D9" t="s">
        <v>50</v>
      </c>
      <c r="G9" t="s">
        <v>49</v>
      </c>
      <c r="I9" t="s">
        <v>50</v>
      </c>
      <c r="K9" t="s">
        <v>49</v>
      </c>
      <c r="L9">
        <v>1</v>
      </c>
      <c r="M9" t="s">
        <v>81</v>
      </c>
      <c r="P9" t="s">
        <v>92</v>
      </c>
      <c r="R9" t="s">
        <v>81</v>
      </c>
      <c r="V9" t="s">
        <v>81</v>
      </c>
    </row>
    <row r="10" spans="1:38" x14ac:dyDescent="0.25">
      <c r="A10" s="3" t="s">
        <v>6</v>
      </c>
      <c r="B10" s="11">
        <v>1</v>
      </c>
      <c r="C10" t="s">
        <v>24</v>
      </c>
      <c r="D10" t="s">
        <v>30</v>
      </c>
      <c r="E10">
        <v>1</v>
      </c>
      <c r="F10" t="s">
        <v>30</v>
      </c>
      <c r="H10">
        <v>1</v>
      </c>
      <c r="I10">
        <v>1</v>
      </c>
      <c r="K10" t="s">
        <v>30</v>
      </c>
      <c r="L10">
        <v>1</v>
      </c>
      <c r="Q10">
        <v>1</v>
      </c>
      <c r="R10">
        <v>1</v>
      </c>
      <c r="S10">
        <v>1</v>
      </c>
      <c r="U10">
        <v>1</v>
      </c>
      <c r="V10" t="s">
        <v>30</v>
      </c>
      <c r="Z10">
        <v>1</v>
      </c>
      <c r="AC10" t="s">
        <v>139</v>
      </c>
      <c r="AD10">
        <f>15/26</f>
        <v>0.57692307692307687</v>
      </c>
      <c r="AE10" t="s">
        <v>140</v>
      </c>
      <c r="AF10">
        <f>5/15</f>
        <v>0.33333333333333331</v>
      </c>
    </row>
    <row r="11" spans="1:38" s="7" customFormat="1" x14ac:dyDescent="0.25">
      <c r="A11" s="6"/>
      <c r="B11" s="12"/>
      <c r="X11" s="19"/>
    </row>
    <row r="12" spans="1:38" x14ac:dyDescent="0.25">
      <c r="A12" s="3" t="s">
        <v>60</v>
      </c>
      <c r="B12" s="11" t="s">
        <v>20</v>
      </c>
      <c r="C12" t="s">
        <v>23</v>
      </c>
      <c r="D12" t="s">
        <v>62</v>
      </c>
      <c r="E12" t="s">
        <v>20</v>
      </c>
      <c r="F12" t="s">
        <v>63</v>
      </c>
      <c r="G12" t="s">
        <v>48</v>
      </c>
      <c r="I12" t="s">
        <v>61</v>
      </c>
      <c r="J12" t="s">
        <v>70</v>
      </c>
      <c r="K12" t="s">
        <v>20</v>
      </c>
      <c r="L12" t="s">
        <v>20</v>
      </c>
      <c r="M12" t="s">
        <v>80</v>
      </c>
      <c r="N12" t="s">
        <v>84</v>
      </c>
      <c r="O12" t="s">
        <v>86</v>
      </c>
      <c r="P12" t="s">
        <v>91</v>
      </c>
      <c r="Q12" t="s">
        <v>19</v>
      </c>
      <c r="R12" s="8" t="s">
        <v>19</v>
      </c>
      <c r="S12" s="8" t="s">
        <v>19</v>
      </c>
      <c r="T12" s="8" t="s">
        <v>19</v>
      </c>
      <c r="U12" s="8" t="s">
        <v>19</v>
      </c>
      <c r="W12" t="s">
        <v>19</v>
      </c>
      <c r="Y12" t="s">
        <v>19</v>
      </c>
      <c r="Z12" t="s">
        <v>19</v>
      </c>
      <c r="AC12" s="8" t="s">
        <v>144</v>
      </c>
      <c r="AD12">
        <f>16/26</f>
        <v>0.61538461538461542</v>
      </c>
      <c r="AE12" s="8" t="s">
        <v>145</v>
      </c>
      <c r="AF12">
        <f>2/26</f>
        <v>7.6923076923076927E-2</v>
      </c>
      <c r="AG12" t="s">
        <v>146</v>
      </c>
      <c r="AH12">
        <f>3/26</f>
        <v>0.11538461538461539</v>
      </c>
      <c r="AI12" t="s">
        <v>147</v>
      </c>
      <c r="AJ12">
        <f>1/26</f>
        <v>3.8461538461538464E-2</v>
      </c>
      <c r="AK12" t="s">
        <v>148</v>
      </c>
      <c r="AL12">
        <f>2/26</f>
        <v>7.6923076923076927E-2</v>
      </c>
    </row>
    <row r="13" spans="1:38" x14ac:dyDescent="0.25">
      <c r="A13" s="3" t="s">
        <v>7</v>
      </c>
      <c r="B13" s="11" t="s">
        <v>15</v>
      </c>
      <c r="D13" t="s">
        <v>15</v>
      </c>
      <c r="F13" t="s">
        <v>42</v>
      </c>
      <c r="K13" t="s">
        <v>15</v>
      </c>
      <c r="L13" t="s">
        <v>15</v>
      </c>
      <c r="M13" t="s">
        <v>15</v>
      </c>
      <c r="N13" t="s">
        <v>15</v>
      </c>
      <c r="P13" t="s">
        <v>15</v>
      </c>
      <c r="Q13" t="s">
        <v>15</v>
      </c>
      <c r="R13" t="s">
        <v>15</v>
      </c>
      <c r="S13" t="s">
        <v>15</v>
      </c>
      <c r="T13">
        <v>1</v>
      </c>
      <c r="U13" t="s">
        <v>15</v>
      </c>
      <c r="V13" t="s">
        <v>15</v>
      </c>
      <c r="W13" t="s">
        <v>15</v>
      </c>
      <c r="AC13" t="s">
        <v>141</v>
      </c>
      <c r="AD13">
        <f>15/26</f>
        <v>0.57692307692307687</v>
      </c>
      <c r="AE13" t="s">
        <v>142</v>
      </c>
      <c r="AF13">
        <f>14/15</f>
        <v>0.93333333333333335</v>
      </c>
    </row>
    <row r="14" spans="1:38" s="7" customFormat="1" x14ac:dyDescent="0.25">
      <c r="A14" s="6" t="s">
        <v>8</v>
      </c>
      <c r="B14" s="12"/>
      <c r="F14" s="7">
        <v>1</v>
      </c>
      <c r="J14" s="7" t="s">
        <v>71</v>
      </c>
      <c r="P14" s="7" t="s">
        <v>90</v>
      </c>
      <c r="X14" s="19"/>
      <c r="AC14" s="7" t="s">
        <v>143</v>
      </c>
      <c r="AD14" s="7">
        <f>3/26</f>
        <v>0.11538461538461539</v>
      </c>
    </row>
    <row r="15" spans="1:38" x14ac:dyDescent="0.25">
      <c r="B15" s="11"/>
    </row>
    <row r="16" spans="1:38" x14ac:dyDescent="0.25">
      <c r="A16" s="3" t="s">
        <v>9</v>
      </c>
      <c r="B16" s="11"/>
      <c r="D16" t="s">
        <v>29</v>
      </c>
      <c r="E16">
        <v>1</v>
      </c>
      <c r="F16" t="s">
        <v>29</v>
      </c>
      <c r="P16">
        <v>1</v>
      </c>
      <c r="R16">
        <v>1</v>
      </c>
      <c r="AA16" t="s">
        <v>125</v>
      </c>
      <c r="AC16" t="s">
        <v>149</v>
      </c>
      <c r="AD16">
        <f>6/26</f>
        <v>0.23076923076923078</v>
      </c>
    </row>
    <row r="17" spans="1:34" x14ac:dyDescent="0.25">
      <c r="A17" s="3" t="s">
        <v>16</v>
      </c>
      <c r="B17" s="11">
        <v>1</v>
      </c>
      <c r="H17">
        <v>1</v>
      </c>
      <c r="L17">
        <v>1</v>
      </c>
      <c r="Q17">
        <v>1</v>
      </c>
      <c r="S17">
        <v>1</v>
      </c>
      <c r="U17">
        <v>1</v>
      </c>
      <c r="V17">
        <v>1</v>
      </c>
      <c r="AC17" t="s">
        <v>150</v>
      </c>
      <c r="AD17">
        <f>7/26</f>
        <v>0.26923076923076922</v>
      </c>
    </row>
    <row r="18" spans="1:34" x14ac:dyDescent="0.25">
      <c r="A18" s="3" t="s">
        <v>10</v>
      </c>
      <c r="B18" s="11"/>
      <c r="D18" t="s">
        <v>32</v>
      </c>
      <c r="F18" t="s">
        <v>32</v>
      </c>
      <c r="AA18" t="s">
        <v>32</v>
      </c>
      <c r="AC18" t="s">
        <v>151</v>
      </c>
      <c r="AD18">
        <f>3/26</f>
        <v>0.11538461538461539</v>
      </c>
    </row>
    <row r="19" spans="1:34" x14ac:dyDescent="0.25">
      <c r="A19" s="3" t="s">
        <v>11</v>
      </c>
      <c r="B19" s="11" t="s">
        <v>17</v>
      </c>
      <c r="G19" t="s">
        <v>47</v>
      </c>
      <c r="H19" t="s">
        <v>54</v>
      </c>
      <c r="J19" t="s">
        <v>69</v>
      </c>
      <c r="K19" t="s">
        <v>51</v>
      </c>
      <c r="L19" t="s">
        <v>17</v>
      </c>
      <c r="M19" t="s">
        <v>51</v>
      </c>
      <c r="N19" t="s">
        <v>69</v>
      </c>
      <c r="O19" t="s">
        <v>69</v>
      </c>
      <c r="P19" t="s">
        <v>69</v>
      </c>
      <c r="Q19" t="s">
        <v>96</v>
      </c>
      <c r="R19" t="s">
        <v>51</v>
      </c>
      <c r="S19" t="s">
        <v>100</v>
      </c>
      <c r="T19">
        <v>1</v>
      </c>
      <c r="U19" t="s">
        <v>100</v>
      </c>
      <c r="W19" t="s">
        <v>51</v>
      </c>
      <c r="Z19" t="s">
        <v>100</v>
      </c>
      <c r="AA19" t="s">
        <v>51</v>
      </c>
      <c r="AC19" t="s">
        <v>152</v>
      </c>
      <c r="AD19">
        <f>19/26</f>
        <v>0.73076923076923073</v>
      </c>
      <c r="AE19" t="s">
        <v>153</v>
      </c>
      <c r="AF19">
        <f>5/19</f>
        <v>0.26315789473684209</v>
      </c>
      <c r="AG19" t="s">
        <v>154</v>
      </c>
      <c r="AH19">
        <f>8/26</f>
        <v>0.30769230769230771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Kosmopolit</dc:creator>
  <cp:lastModifiedBy>IT Kosmopolit</cp:lastModifiedBy>
  <dcterms:created xsi:type="dcterms:W3CDTF">2013-01-09T10:50:26Z</dcterms:created>
  <dcterms:modified xsi:type="dcterms:W3CDTF">2013-01-10T14:57:25Z</dcterms:modified>
</cp:coreProperties>
</file>